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V:\Finance\Tax collection related\"/>
    </mc:Choice>
  </mc:AlternateContent>
  <xr:revisionPtr revIDLastSave="0" documentId="13_ncr:1_{1450B7CC-601C-4E1D-83DE-27C1DEB022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11" i="1"/>
  <c r="B8" i="1" l="1"/>
  <c r="B9" i="1"/>
  <c r="B13" i="1" l="1"/>
  <c r="B15" i="1" l="1"/>
  <c r="B14" i="1"/>
  <c r="B18" i="1" s="1"/>
  <c r="B6" i="1"/>
</calcChain>
</file>

<file path=xl/sharedStrings.xml><?xml version="1.0" encoding="utf-8"?>
<sst xmlns="http://schemas.openxmlformats.org/spreadsheetml/2006/main" count="20" uniqueCount="20">
  <si>
    <t>Income</t>
  </si>
  <si>
    <t>SCHOOL LST</t>
  </si>
  <si>
    <t>TOWNSHIP/BOROUGH INCOME TAX</t>
  </si>
  <si>
    <t>TOTAL TAX</t>
  </si>
  <si>
    <t>TOWNSHIP/BOROUGH LST</t>
  </si>
  <si>
    <t>COUNTY REAL ESTATE TAX</t>
  </si>
  <si>
    <t>SCHOOL REAL ESTATE TAX</t>
  </si>
  <si>
    <t>SCHOOL INCOME TAX</t>
  </si>
  <si>
    <t>TOWNSHIP/BOROUGH REAL ESTATE TAX</t>
  </si>
  <si>
    <t>TOWNSHIP/BOROUGH PER CAPITA TAX</t>
  </si>
  <si>
    <t>SCHOOL SENIOR DISCOUNT</t>
  </si>
  <si>
    <t>Homeowner   Y or N?</t>
  </si>
  <si>
    <t>SCHOOL HOMESTEAD/FARMSTEAD EXCLUSION</t>
  </si>
  <si>
    <t>TOWNSHIP/BOROUGH HOMESTEAD/FARMSTEAD EXCLUSION</t>
  </si>
  <si>
    <t>Ferguson Township</t>
  </si>
  <si>
    <t>Yes</t>
  </si>
  <si>
    <t>Taxable Assessed Value (from tax bill)</t>
  </si>
  <si>
    <t>Enter Taxable Amounts Here ======= &gt;&gt;&gt;&gt;</t>
  </si>
  <si>
    <t>SCHOOL TAX REBATE</t>
  </si>
  <si>
    <t>TAX CALCULATOR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</si>
</sst>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i/>
      <sz val="18"/>
      <color theme="3"/>
      <name val="Calibri Light"/>
      <family val="2"/>
      <scheme val="major"/>
    </font>
    <font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3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b/>
      <i/>
      <sz val="12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2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center" wrapText="1"/>
    </xf>
    <xf numFmtId="164" fontId="8" fillId="2" borderId="0" xfId="1" applyNumberFormat="1" applyFont="1" applyFill="1"/>
    <xf numFmtId="0" fontId="9" fillId="0" borderId="0" xfId="2" applyFont="1"/>
    <xf numFmtId="164" fontId="8" fillId="2" borderId="0" xfId="1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37" fontId="10" fillId="0" borderId="0" xfId="1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164" fontId="0" fillId="0" borderId="2" xfId="1" applyNumberFormat="1" applyFont="1" applyBorder="1" applyAlignment="1">
      <alignment vertical="center"/>
    </xf>
    <xf numFmtId="0" fontId="12" fillId="4" borderId="1" xfId="0" applyFont="1" applyFill="1" applyBorder="1" applyAlignment="1">
      <alignment horizontal="center" wrapText="1"/>
    </xf>
    <xf numFmtId="164" fontId="13" fillId="4" borderId="4" xfId="1" applyNumberFormat="1" applyFont="1" applyFill="1" applyBorder="1" applyAlignment="1">
      <alignment horizontal="center"/>
    </xf>
    <xf numFmtId="164" fontId="0" fillId="3" borderId="3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64" fontId="0" fillId="0" borderId="2" xfId="1" applyNumberFormat="1" applyFont="1" applyFill="1" applyBorder="1" applyAlignment="1">
      <alignment vertical="center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C11" sqref="C11"/>
    </sheetView>
  </sheetViews>
  <sheetFormatPr defaultRowHeight="15.75" x14ac:dyDescent="0.25"/>
  <cols>
    <col min="1" max="1" width="52.875" customWidth="1"/>
    <col min="2" max="8" width="13.375" customWidth="1"/>
    <col min="9" max="13" width="12.625" customWidth="1"/>
  </cols>
  <sheetData>
    <row r="1" spans="1:8" ht="23.25" x14ac:dyDescent="0.35">
      <c r="A1" s="7" t="s">
        <v>19</v>
      </c>
    </row>
    <row r="2" spans="1:8" ht="64.5" x14ac:dyDescent="0.35">
      <c r="A2" s="1"/>
      <c r="B2" s="3" t="s">
        <v>16</v>
      </c>
      <c r="C2" s="3" t="s">
        <v>0</v>
      </c>
      <c r="D2" s="3" t="s">
        <v>11</v>
      </c>
      <c r="H2" s="22"/>
    </row>
    <row r="3" spans="1:8" ht="18.75" x14ac:dyDescent="0.3">
      <c r="A3" s="9" t="s">
        <v>17</v>
      </c>
      <c r="B3" s="6">
        <v>100000</v>
      </c>
      <c r="C3" s="6">
        <v>100000</v>
      </c>
      <c r="D3" s="8" t="s">
        <v>15</v>
      </c>
    </row>
    <row r="4" spans="1:8" ht="18.75" x14ac:dyDescent="0.3">
      <c r="A4" s="4"/>
    </row>
    <row r="5" spans="1:8" ht="34.5" x14ac:dyDescent="0.3">
      <c r="A5" s="2"/>
      <c r="B5" s="15" t="s">
        <v>14</v>
      </c>
      <c r="C5" s="5"/>
    </row>
    <row r="6" spans="1:8" s="12" customFormat="1" x14ac:dyDescent="0.25">
      <c r="A6" s="19" t="s">
        <v>5</v>
      </c>
      <c r="B6" s="14">
        <f t="shared" ref="B6" si="0">ROUND($B$3*7.84/1000,2)</f>
        <v>784</v>
      </c>
    </row>
    <row r="7" spans="1:8" s="12" customFormat="1" x14ac:dyDescent="0.25">
      <c r="A7" s="20" t="s">
        <v>6</v>
      </c>
      <c r="B7" s="17">
        <f>ROUND($B$3*49.6082/1000,2)</f>
        <v>4960.82</v>
      </c>
      <c r="C7" s="18"/>
    </row>
    <row r="8" spans="1:8" s="12" customFormat="1" x14ac:dyDescent="0.25">
      <c r="A8" s="19" t="s">
        <v>18</v>
      </c>
      <c r="B8" s="14">
        <f t="shared" ref="B8" si="1">IF($C$3&lt;=8000,-650,IF(AND($C$3&lt;=15000,$C$3&gt;8000),-500,IF(AND($C$3&lt;=18000,$C$3&gt;15000),-300,IF(AND($C$3&lt;=35000,$C$3&gt;18000),-250,0))))</f>
        <v>0</v>
      </c>
    </row>
    <row r="9" spans="1:8" s="12" customFormat="1" x14ac:dyDescent="0.25">
      <c r="A9" s="20" t="s">
        <v>7</v>
      </c>
      <c r="B9" s="17">
        <f t="shared" ref="B9" si="2">ROUND($C$3*0.95/100,2)</f>
        <v>950</v>
      </c>
    </row>
    <row r="10" spans="1:8" s="12" customFormat="1" x14ac:dyDescent="0.25">
      <c r="A10" s="19" t="s">
        <v>1</v>
      </c>
      <c r="B10" s="14">
        <v>5</v>
      </c>
    </row>
    <row r="11" spans="1:8" s="12" customFormat="1" x14ac:dyDescent="0.25">
      <c r="A11" s="20" t="s">
        <v>12</v>
      </c>
      <c r="B11" s="17">
        <f t="shared" ref="B11" si="3">IF($D$3="yes",-137.1,0)</f>
        <v>-137.1</v>
      </c>
      <c r="C11" s="13"/>
    </row>
    <row r="12" spans="1:8" s="12" customFormat="1" x14ac:dyDescent="0.25">
      <c r="A12" s="19" t="s">
        <v>10</v>
      </c>
      <c r="B12" s="14"/>
    </row>
    <row r="13" spans="1:8" s="12" customFormat="1" x14ac:dyDescent="0.25">
      <c r="A13" s="20" t="s">
        <v>8</v>
      </c>
      <c r="B13" s="17">
        <f>ROUND($B$3*2.422/1000,2)</f>
        <v>242.2</v>
      </c>
    </row>
    <row r="14" spans="1:8" s="12" customFormat="1" x14ac:dyDescent="0.25">
      <c r="A14" s="19" t="s">
        <v>2</v>
      </c>
      <c r="B14" s="23">
        <f>ROUND($C$3*1.4/100,2)</f>
        <v>1400</v>
      </c>
    </row>
    <row r="15" spans="1:8" s="12" customFormat="1" x14ac:dyDescent="0.25">
      <c r="A15" s="20" t="s">
        <v>4</v>
      </c>
      <c r="B15" s="17">
        <f t="shared" ref="B15" si="4">IF($C$3&gt;=12000,47,0)</f>
        <v>47</v>
      </c>
    </row>
    <row r="16" spans="1:8" s="12" customFormat="1" x14ac:dyDescent="0.25">
      <c r="A16" s="19" t="s">
        <v>9</v>
      </c>
      <c r="B16" s="14"/>
    </row>
    <row r="17" spans="1:2" s="12" customFormat="1" ht="18.399999999999999" customHeight="1" x14ac:dyDescent="0.25">
      <c r="A17" s="20" t="s">
        <v>13</v>
      </c>
      <c r="B17" s="17"/>
    </row>
    <row r="18" spans="1:2" ht="17.25" x14ac:dyDescent="0.3">
      <c r="A18" s="21" t="s">
        <v>3</v>
      </c>
      <c r="B18" s="16">
        <f>SUM(B6:B17)</f>
        <v>8251.9199999999983</v>
      </c>
    </row>
    <row r="19" spans="1:2" s="12" customFormat="1" ht="28.5" customHeight="1" x14ac:dyDescent="0.25">
      <c r="A19" s="10"/>
      <c r="B19" s="11"/>
    </row>
  </sheetData>
  <protectedRanges>
    <protectedRange sqref="B3:D3" name="Range1"/>
  </protectedRanges>
  <dataValidations count="1">
    <dataValidation type="list" allowBlank="1" showInputMessage="1" showErrorMessage="1" sqref="D3" xr:uid="{00000000-0002-0000-0000-000000000000}">
      <formula1>"Yes, 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Endresen,Eric</dc:creator>
  <cp:lastModifiedBy>Grady, Todd</cp:lastModifiedBy>
  <dcterms:created xsi:type="dcterms:W3CDTF">2015-05-12T19:02:29Z</dcterms:created>
  <dcterms:modified xsi:type="dcterms:W3CDTF">2023-12-19T14:59:18Z</dcterms:modified>
</cp:coreProperties>
</file>